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PROJEKTY\100-276 Skarżysko-Leśna\PROJEKT\WEWNĘTRZNE\5_PW\DZIAŁ SANITARNY\1_KD\3_SST+kosztorysy\"/>
    </mc:Choice>
  </mc:AlternateContent>
  <bookViews>
    <workbookView xWindow="13230" yWindow="-15" windowWidth="13275" windowHeight="10860" tabRatio="872"/>
  </bookViews>
  <sheets>
    <sheet name="PRZEDMIAR" sheetId="31" r:id="rId1"/>
  </sheets>
  <definedNames>
    <definedName name="dane" localSheetId="0">#REF!</definedName>
    <definedName name="dane">#REF!</definedName>
    <definedName name="kurs">4.2735</definedName>
    <definedName name="_xlnm.Print_Area" localSheetId="0">PRZEDMIAR!$A$1:$D$51</definedName>
    <definedName name="_xlnm.Print_Titles" localSheetId="0">PRZEDMIAR!$3:$5</definedName>
  </definedNames>
  <calcPr calcId="152511"/>
</workbook>
</file>

<file path=xl/calcChain.xml><?xml version="1.0" encoding="utf-8"?>
<calcChain xmlns="http://schemas.openxmlformats.org/spreadsheetml/2006/main">
  <c r="D14" i="31" l="1"/>
  <c r="D15" i="31"/>
  <c r="M9" i="31"/>
  <c r="D13" i="31" s="1"/>
  <c r="N9" i="31"/>
  <c r="D12" i="31" s="1"/>
  <c r="J9" i="31"/>
  <c r="D10" i="31" s="1"/>
  <c r="D8" i="31"/>
  <c r="D11" i="31" l="1"/>
  <c r="F51" i="31"/>
  <c r="F50" i="31"/>
  <c r="F49" i="31"/>
  <c r="F47" i="31"/>
  <c r="F46" i="31"/>
  <c r="F45" i="31"/>
  <c r="F43" i="31"/>
  <c r="F42" i="31"/>
  <c r="F41" i="31"/>
  <c r="F40" i="31"/>
  <c r="F39" i="31"/>
  <c r="F38" i="31"/>
  <c r="F36" i="31"/>
  <c r="F34" i="31"/>
  <c r="F31" i="31"/>
  <c r="F30" i="31"/>
  <c r="F29" i="31"/>
  <c r="F28" i="31"/>
  <c r="F27" i="31"/>
  <c r="F26" i="31"/>
  <c r="F25" i="31"/>
  <c r="F24" i="31"/>
  <c r="F23" i="31"/>
  <c r="F22" i="31"/>
  <c r="F21" i="31"/>
  <c r="F19" i="31"/>
  <c r="F16" i="31"/>
  <c r="F15" i="31"/>
  <c r="F14" i="31"/>
  <c r="F13" i="31"/>
  <c r="F12" i="31"/>
  <c r="F11" i="31"/>
  <c r="F10" i="31"/>
  <c r="F8" i="31"/>
</calcChain>
</file>

<file path=xl/sharedStrings.xml><?xml version="1.0" encoding="utf-8"?>
<sst xmlns="http://schemas.openxmlformats.org/spreadsheetml/2006/main" count="127" uniqueCount="70">
  <si>
    <t>Ilość</t>
  </si>
  <si>
    <t>___</t>
  </si>
  <si>
    <t>*</t>
  </si>
  <si>
    <t>Lp.</t>
  </si>
  <si>
    <t>szt.</t>
  </si>
  <si>
    <t>m2</t>
  </si>
  <si>
    <t>m</t>
  </si>
  <si>
    <t>Jednostka</t>
  </si>
  <si>
    <t>Nazwa</t>
  </si>
  <si>
    <t>2</t>
  </si>
  <si>
    <t>m3</t>
  </si>
  <si>
    <t>km</t>
  </si>
  <si>
    <t>Roboty geodezyjne</t>
  </si>
  <si>
    <t>kpl</t>
  </si>
  <si>
    <r>
      <t xml:space="preserve">Wyszczególnienie: Rodzaj prac sanitarnych - </t>
    </r>
    <r>
      <rPr>
        <b/>
        <u/>
        <sz val="10"/>
        <rFont val="Calibri"/>
        <family val="2"/>
        <charset val="238"/>
        <scheme val="minor"/>
      </rPr>
      <t>Kanalizacja deszczowa</t>
    </r>
  </si>
  <si>
    <t>KANALIZACJA DESZCZOWA GRAWITACYJNA</t>
  </si>
  <si>
    <t>Roboty ziemne</t>
  </si>
  <si>
    <t>Roboty pomiarowe przy liniowych robotach ziemnych</t>
  </si>
  <si>
    <t>Mechaniczne zasypywanie wykopów podłużnych spycharkami z zagęszczeniem mechanicznym zagęszczarkami</t>
  </si>
  <si>
    <t>Odwodnienie wykopów</t>
  </si>
  <si>
    <t>Montaż kanalizacji deszczowej</t>
  </si>
  <si>
    <t>Kanały z rur kanalizacyjnych poliestrowych wzmacnianych włóknem szklanym (CFW-GRP) o średnicy 200 mm - wykopy umocnione</t>
  </si>
  <si>
    <t>Kanały z rur kanalizacyjnych poliestrowych wzmacnianych włóknem szklanym (CFW-GRP) o średnicy 300 mm - wykopy umocnione</t>
  </si>
  <si>
    <t>Kanały z rur kanalizacyjnych poliestrowych wzmacnianych włóknem szklanym (CFW-GRP) o średnicy 400 mm - wykopy umocnione</t>
  </si>
  <si>
    <t>Kanały z rur kanalizacyjnych poliestrowych wzmacnianych włóknem szklanym (CFW-GRP) o średnicy 500 mm - wykopy umocnione</t>
  </si>
  <si>
    <t>Kanały z rur kanalizacyjnych poliestrowych wzmacnianych włóknem szklanym (CFW-GRP) o średnicy 600 mm - wykopy umocnione</t>
  </si>
  <si>
    <t>Kanały z rur kanalizacyjnych poliestrowych wzmacnianych włóknem szklanym (CFW-GRP) o średnicy 700 mm - wykopy umocnione</t>
  </si>
  <si>
    <t>Kanały z rur kanalizacyjnych poliestrowych wzmacnianych włóknem szklanym (CFW-GRP) o średnicy 800 mm - wykopy umocnione</t>
  </si>
  <si>
    <t>Redukcje na kanałach z rur poliestrowych wzmacnianych włóknem szklanym (CFW-GRP)</t>
  </si>
  <si>
    <t>Betonowe osadniki poziome 1500mm w gotowym wykopie z włazem D400</t>
  </si>
  <si>
    <t>Wylot dokowy do rowu + płyta kątowa+ klapa zwrotna</t>
  </si>
  <si>
    <t>Roboty ziemne wykowywane koparkami podsiębiernymi o pojemności łyżki 0,60m3  z transportem urobku na odkład do 1km samochodami samowyładowczymi</t>
  </si>
  <si>
    <t>Podsypka pod kanały i obiekty z materiałów mineralnych grub. 20 cm</t>
  </si>
  <si>
    <t>Zasypywanie wykopów o ścianach pionowych o szerokości 0.8-2.5 m i głęb.do 3.0 m - zasypka</t>
  </si>
  <si>
    <t>Studnie rewizyjne z kręgów betonowych o średnicy 1500 mm , o głębokości do 2 m z włazem żeliwnym D400</t>
  </si>
  <si>
    <t>Pompownia PD1</t>
  </si>
  <si>
    <t>Pompownia 2000mm o głębokości posadowienia 6,0m, dwie pompy pracujące naprzemiennie</t>
  </si>
  <si>
    <t>KANALIZACJA DESZCZOWA TŁOCZNA</t>
  </si>
  <si>
    <t>Roboty ziemne wykonywane koparkami podsiębiernymi o pojemności łyżki 0,40m3  z transportem urobku na odkład do 1km samochodami samowyładowczymi</t>
  </si>
  <si>
    <t>Wykopy liniowe o szerokości 0,8-2,5 m i głębokości do 3,0 m o ściankach pionowych - 30% ręcznie</t>
  </si>
  <si>
    <t>Montaż kanalizacji deszczowej tłocznej</t>
  </si>
  <si>
    <t>Połączenie rur PE metodą zgrzewania czołowego</t>
  </si>
  <si>
    <t>Umocnienie i skarp i dna cieku</t>
  </si>
  <si>
    <t>WYLOT DO ROWU</t>
  </si>
  <si>
    <t>Kanały z rur kanalizacyjnych poliestrowych wzmacnianych włóknem szklanym (CFW-GRP) o średnicy 150 mm - wykopy umocnione</t>
  </si>
  <si>
    <t>Skarpowanie brzegu kanału, grubość zbierana do 15cm</t>
  </si>
  <si>
    <t>Studzienka ściekowa uliczna 500mm z osadnikiem bez syfonu z kratką D400</t>
  </si>
  <si>
    <t>Pełne umocnienie ścian wykopów wraz z rozbiórką ; wyk.o szer.do 1,3 m i głęb.do 3.0 m;</t>
  </si>
  <si>
    <t>Montaż rurociagów z rur PE D110mm</t>
  </si>
  <si>
    <t>Montaż studni rozprężnej 1200mm</t>
  </si>
  <si>
    <t>Pełne umocnienie ścian wykopów wraz z rozbiórką ; wyk.o szer.do 1,6 m i głęb.do 6.0 m; (grunty nawodnione)</t>
  </si>
  <si>
    <t>Cena jednostkowa</t>
  </si>
  <si>
    <t>Wartość</t>
  </si>
  <si>
    <t>PRZEDMIAR ROBÓT SANITARNYCH - KANALIZACJA DESZCZOWA</t>
  </si>
  <si>
    <t>Kanały z rur kanalizacyjnych poliestrowych wzmacnianych włóknem szklanym (CFW-GRP) o średnicy 250 mm - wykopy umocnione</t>
  </si>
  <si>
    <t>wykopy</t>
  </si>
  <si>
    <t>zasypka</t>
  </si>
  <si>
    <t>obsypka</t>
  </si>
  <si>
    <t>posypka</t>
  </si>
  <si>
    <t>umocnienie scian wykopu</t>
  </si>
  <si>
    <t>*1,05 na studnie</t>
  </si>
  <si>
    <t>Zasypywanie wykopów o ścianach pionowych o szerokości 0.8-2.5 m i głęb.do 6.0 m  - obsypka</t>
  </si>
  <si>
    <t xml:space="preserve">Budowa ul. Leśnej w Skarżysku - Kamiennej
</t>
  </si>
  <si>
    <t xml:space="preserve">  h</t>
  </si>
  <si>
    <t>Vrc</t>
  </si>
  <si>
    <t>Vpc</t>
  </si>
  <si>
    <t>Voc</t>
  </si>
  <si>
    <t>Vzc</t>
  </si>
  <si>
    <t>P/P+P/L</t>
  </si>
  <si>
    <t xml:space="preserve">Studnie rewizyjne z kręgów betonowych o średnicy 1200 mm, o głębokości do 2 m z włazem żeliwnym D400 z osadnikiem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</si>
</sst>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Pl Courier New"/>
    </font>
    <font>
      <sz val="10"/>
      <name val="Arial CE"/>
    </font>
    <font>
      <sz val="10"/>
      <color rgb="FFFF0000"/>
      <name val="Times New Roman CE"/>
      <family val="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vertAlign val="superscript"/>
      <sz val="10"/>
      <color rgb="FFFF0000"/>
      <name val="Calibri"/>
      <family val="2"/>
      <charset val="238"/>
      <scheme val="minor"/>
    </font>
    <font>
      <sz val="10"/>
      <color rgb="FFFF0000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/>
    <xf numFmtId="0" fontId="3" fillId="0" borderId="0"/>
    <xf numFmtId="0" fontId="2" fillId="0" borderId="1" applyNumberFormat="0" applyFont="0" applyFill="0" applyBorder="0" applyProtection="0">
      <alignment vertical="top" wrapText="1"/>
    </xf>
  </cellStyleXfs>
  <cellXfs count="65">
    <xf numFmtId="0" fontId="0" fillId="0" borderId="0" xfId="0"/>
    <xf numFmtId="0" fontId="3" fillId="0" borderId="0" xfId="2"/>
    <xf numFmtId="0" fontId="3" fillId="0" borderId="0" xfId="2" applyFill="1"/>
    <xf numFmtId="0" fontId="1" fillId="0" borderId="0" xfId="2" applyFont="1" applyBorder="1" applyAlignment="1">
      <alignment horizontal="center"/>
    </xf>
    <xf numFmtId="49" fontId="1" fillId="0" borderId="0" xfId="2" applyNumberFormat="1" applyFont="1" applyBorder="1" applyAlignment="1">
      <alignment horizontal="left"/>
    </xf>
    <xf numFmtId="49" fontId="1" fillId="0" borderId="0" xfId="2" applyNumberFormat="1" applyFont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top" wrapText="1"/>
    </xf>
    <xf numFmtId="49" fontId="7" fillId="0" borderId="8" xfId="2" applyNumberFormat="1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49" fontId="6" fillId="2" borderId="11" xfId="2" applyNumberFormat="1" applyFont="1" applyFill="1" applyBorder="1" applyAlignment="1">
      <alignment horizontal="center" vertical="center" wrapText="1"/>
    </xf>
    <xf numFmtId="49" fontId="5" fillId="4" borderId="11" xfId="2" applyNumberFormat="1" applyFont="1" applyFill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 vertical="center" wrapText="1"/>
    </xf>
    <xf numFmtId="49" fontId="5" fillId="2" borderId="11" xfId="2" applyNumberFormat="1" applyFont="1" applyFill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2" fontId="6" fillId="0" borderId="7" xfId="2" applyNumberFormat="1" applyFont="1" applyFill="1" applyBorder="1" applyAlignment="1">
      <alignment horizontal="center" vertical="top" wrapText="1"/>
    </xf>
    <xf numFmtId="2" fontId="8" fillId="2" borderId="12" xfId="2" applyNumberFormat="1" applyFont="1" applyFill="1" applyBorder="1" applyAlignment="1">
      <alignment horizontal="center" vertical="center" wrapText="1"/>
    </xf>
    <xf numFmtId="2" fontId="8" fillId="4" borderId="12" xfId="2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Border="1" applyAlignment="1">
      <alignment horizontal="center"/>
    </xf>
    <xf numFmtId="49" fontId="5" fillId="0" borderId="16" xfId="0" applyNumberFormat="1" applyFont="1" applyFill="1" applyBorder="1" applyAlignment="1">
      <alignment horizontal="left" vertical="center" wrapText="1"/>
    </xf>
    <xf numFmtId="49" fontId="6" fillId="2" borderId="16" xfId="2" applyNumberFormat="1" applyFont="1" applyFill="1" applyBorder="1" applyAlignment="1">
      <alignment horizontal="left" vertical="center" wrapText="1"/>
    </xf>
    <xf numFmtId="0" fontId="8" fillId="2" borderId="16" xfId="2" applyFont="1" applyFill="1" applyBorder="1" applyAlignment="1">
      <alignment horizontal="center" vertical="center" wrapText="1"/>
    </xf>
    <xf numFmtId="49" fontId="6" fillId="4" borderId="16" xfId="2" applyNumberFormat="1" applyFont="1" applyFill="1" applyBorder="1" applyAlignment="1">
      <alignment horizontal="left" vertical="center" wrapText="1"/>
    </xf>
    <xf numFmtId="0" fontId="8" fillId="4" borderId="16" xfId="2" applyFont="1" applyFill="1" applyBorder="1" applyAlignment="1">
      <alignment horizontal="center" vertical="center" wrapText="1"/>
    </xf>
    <xf numFmtId="49" fontId="5" fillId="0" borderId="16" xfId="2" applyNumberFormat="1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vertical="center" wrapText="1"/>
    </xf>
    <xf numFmtId="49" fontId="5" fillId="0" borderId="18" xfId="2" applyNumberFormat="1" applyFont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center" vertical="center" wrapText="1"/>
    </xf>
    <xf numFmtId="4" fontId="5" fillId="0" borderId="16" xfId="2" applyNumberFormat="1" applyFont="1" applyBorder="1" applyAlignment="1">
      <alignment horizontal="center" vertical="center" wrapText="1"/>
    </xf>
    <xf numFmtId="4" fontId="5" fillId="0" borderId="12" xfId="2" applyNumberFormat="1" applyFont="1" applyFill="1" applyBorder="1" applyAlignment="1">
      <alignment horizontal="center" vertical="center" wrapText="1"/>
    </xf>
    <xf numFmtId="4" fontId="8" fillId="4" borderId="16" xfId="2" applyNumberFormat="1" applyFont="1" applyFill="1" applyBorder="1" applyAlignment="1">
      <alignment horizontal="center" vertical="center" wrapText="1"/>
    </xf>
    <xf numFmtId="4" fontId="8" fillId="4" borderId="12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 wrapText="1"/>
    </xf>
    <xf numFmtId="4" fontId="8" fillId="2" borderId="16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3" borderId="19" xfId="2" applyNumberFormat="1" applyFont="1" applyFill="1" applyBorder="1" applyAlignment="1">
      <alignment horizontal="center" vertical="center" wrapText="1"/>
    </xf>
    <xf numFmtId="4" fontId="5" fillId="0" borderId="19" xfId="2" applyNumberFormat="1" applyFont="1" applyFill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5" fillId="0" borderId="15" xfId="2" applyNumberFormat="1" applyFont="1" applyFill="1" applyBorder="1" applyAlignment="1">
      <alignment horizontal="center" vertical="center" wrapText="1"/>
    </xf>
    <xf numFmtId="4" fontId="11" fillId="0" borderId="12" xfId="2" applyNumberFormat="1" applyFont="1" applyFill="1" applyBorder="1" applyAlignment="1">
      <alignment horizontal="center" vertical="center" wrapText="1"/>
    </xf>
    <xf numFmtId="4" fontId="12" fillId="4" borderId="12" xfId="2" applyNumberFormat="1" applyFont="1" applyFill="1" applyBorder="1" applyAlignment="1">
      <alignment horizontal="center" vertical="center" wrapText="1"/>
    </xf>
    <xf numFmtId="49" fontId="5" fillId="0" borderId="30" xfId="2" applyNumberFormat="1" applyFont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left" vertical="center" wrapText="1"/>
    </xf>
    <xf numFmtId="4" fontId="5" fillId="0" borderId="31" xfId="2" applyNumberFormat="1" applyFont="1" applyBorder="1" applyAlignment="1">
      <alignment horizontal="center" vertical="center" wrapText="1"/>
    </xf>
    <xf numFmtId="4" fontId="11" fillId="0" borderId="32" xfId="2" applyNumberFormat="1" applyFont="1" applyFill="1" applyBorder="1" applyAlignment="1">
      <alignment horizontal="center" vertical="center" wrapText="1"/>
    </xf>
    <xf numFmtId="4" fontId="5" fillId="0" borderId="32" xfId="2" applyNumberFormat="1" applyFont="1" applyFill="1" applyBorder="1" applyAlignment="1">
      <alignment horizontal="center" vertical="center" wrapText="1"/>
    </xf>
    <xf numFmtId="0" fontId="13" fillId="0" borderId="0" xfId="2" applyFont="1"/>
    <xf numFmtId="0" fontId="3" fillId="0" borderId="0" xfId="2" applyFont="1"/>
    <xf numFmtId="49" fontId="6" fillId="4" borderId="25" xfId="2" applyNumberFormat="1" applyFont="1" applyFill="1" applyBorder="1" applyAlignment="1">
      <alignment horizontal="center" wrapText="1"/>
    </xf>
    <xf numFmtId="49" fontId="6" fillId="4" borderId="26" xfId="2" applyNumberFormat="1" applyFont="1" applyFill="1" applyBorder="1" applyAlignment="1">
      <alignment horizontal="center" wrapText="1"/>
    </xf>
    <xf numFmtId="49" fontId="6" fillId="4" borderId="27" xfId="2" applyNumberFormat="1" applyFont="1" applyFill="1" applyBorder="1" applyAlignment="1">
      <alignment horizontal="center" wrapText="1"/>
    </xf>
    <xf numFmtId="49" fontId="6" fillId="0" borderId="28" xfId="2" applyNumberFormat="1" applyFont="1" applyFill="1" applyBorder="1" applyAlignment="1">
      <alignment horizontal="center" vertical="top" wrapText="1"/>
    </xf>
    <xf numFmtId="49" fontId="6" fillId="0" borderId="24" xfId="2" applyNumberFormat="1" applyFont="1" applyFill="1" applyBorder="1" applyAlignment="1">
      <alignment horizontal="center" vertical="top" wrapText="1"/>
    </xf>
    <xf numFmtId="49" fontId="6" fillId="0" borderId="29" xfId="2" applyNumberFormat="1" applyFont="1" applyFill="1" applyBorder="1" applyAlignment="1">
      <alignment horizontal="center" vertical="top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horizontal="center" wrapText="1"/>
    </xf>
    <xf numFmtId="0" fontId="6" fillId="0" borderId="22" xfId="2" applyFont="1" applyFill="1" applyBorder="1" applyAlignment="1">
      <alignment horizontal="center" wrapText="1"/>
    </xf>
    <xf numFmtId="2" fontId="6" fillId="0" borderId="23" xfId="2" applyNumberFormat="1" applyFont="1" applyFill="1" applyBorder="1" applyAlignment="1">
      <alignment horizontal="center" vertical="top" wrapText="1"/>
    </xf>
    <xf numFmtId="2" fontId="6" fillId="0" borderId="21" xfId="2" applyNumberFormat="1" applyFont="1" applyFill="1" applyBorder="1" applyAlignment="1">
      <alignment horizontal="center" vertical="top" wrapText="1"/>
    </xf>
  </cellXfs>
  <cellStyles count="4">
    <cellStyle name="None" xfId="1"/>
    <cellStyle name="Normalny" xfId="0" builtinId="0"/>
    <cellStyle name="Normalny_Droga nr 2 w km 618-625 - przedmiar i kosztorysu" xfId="2"/>
    <cellStyle name="Opi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tabSelected="1" view="pageBreakPreview" topLeftCell="A11" zoomScale="130" zoomScaleNormal="130" zoomScaleSheetLayoutView="130" zoomScalePageLayoutView="120" workbookViewId="0">
      <selection activeCell="B55" sqref="B55"/>
    </sheetView>
  </sheetViews>
  <sheetFormatPr defaultRowHeight="12.75"/>
  <cols>
    <col min="1" max="1" width="3.7109375" style="5" customWidth="1"/>
    <col min="2" max="2" width="57.140625" style="4" customWidth="1"/>
    <col min="3" max="3" width="10.28515625" style="3" customWidth="1"/>
    <col min="4" max="4" width="10.42578125" style="19" customWidth="1"/>
    <col min="5" max="6" width="14.5703125" style="19" hidden="1" customWidth="1"/>
    <col min="7" max="7" width="12.28515625" style="1" customWidth="1"/>
    <col min="8" max="13" width="9.140625" style="1"/>
    <col min="14" max="14" width="22.7109375" style="1" bestFit="1" customWidth="1"/>
    <col min="15" max="16384" width="9.140625" style="1"/>
  </cols>
  <sheetData>
    <row r="1" spans="1:14" ht="28.5" customHeight="1" thickBot="1">
      <c r="A1" s="51" t="s">
        <v>53</v>
      </c>
      <c r="B1" s="52"/>
      <c r="C1" s="52"/>
      <c r="D1" s="52"/>
      <c r="E1" s="52"/>
      <c r="F1" s="53"/>
    </row>
    <row r="2" spans="1:14" ht="39" customHeight="1" thickBot="1">
      <c r="A2" s="54" t="s">
        <v>62</v>
      </c>
      <c r="B2" s="55"/>
      <c r="C2" s="55"/>
      <c r="D2" s="55"/>
      <c r="E2" s="55"/>
      <c r="F2" s="56"/>
    </row>
    <row r="3" spans="1:14">
      <c r="A3" s="57" t="s">
        <v>3</v>
      </c>
      <c r="B3" s="59" t="s">
        <v>14</v>
      </c>
      <c r="C3" s="61" t="s">
        <v>7</v>
      </c>
      <c r="D3" s="62"/>
      <c r="E3" s="63" t="s">
        <v>51</v>
      </c>
      <c r="F3" s="63" t="s">
        <v>52</v>
      </c>
    </row>
    <row r="4" spans="1:14" ht="13.5" thickBot="1">
      <c r="A4" s="58"/>
      <c r="B4" s="60"/>
      <c r="C4" s="6" t="s">
        <v>8</v>
      </c>
      <c r="D4" s="16" t="s">
        <v>0</v>
      </c>
      <c r="E4" s="64"/>
      <c r="F4" s="64"/>
    </row>
    <row r="5" spans="1:14">
      <c r="A5" s="7">
        <v>1</v>
      </c>
      <c r="B5" s="8" t="s">
        <v>9</v>
      </c>
      <c r="C5" s="9">
        <v>3</v>
      </c>
      <c r="D5" s="9">
        <v>4</v>
      </c>
      <c r="E5" s="29">
        <v>5</v>
      </c>
      <c r="F5" s="29">
        <v>6</v>
      </c>
    </row>
    <row r="6" spans="1:14" ht="15">
      <c r="A6" s="10" t="s">
        <v>2</v>
      </c>
      <c r="B6" s="21" t="s">
        <v>15</v>
      </c>
      <c r="C6" s="22" t="s">
        <v>1</v>
      </c>
      <c r="D6" s="17" t="s">
        <v>1</v>
      </c>
      <c r="E6" s="17" t="s">
        <v>1</v>
      </c>
      <c r="F6" s="17" t="s">
        <v>1</v>
      </c>
      <c r="J6" s="1" t="s">
        <v>64</v>
      </c>
      <c r="K6" s="1" t="s">
        <v>67</v>
      </c>
      <c r="L6" s="1" t="s">
        <v>66</v>
      </c>
      <c r="M6" s="1" t="s">
        <v>65</v>
      </c>
      <c r="N6" s="50" t="s">
        <v>68</v>
      </c>
    </row>
    <row r="7" spans="1:14" ht="15">
      <c r="A7" s="11" t="s">
        <v>2</v>
      </c>
      <c r="B7" s="23" t="s">
        <v>12</v>
      </c>
      <c r="C7" s="24" t="s">
        <v>1</v>
      </c>
      <c r="D7" s="18"/>
      <c r="E7" s="18"/>
      <c r="F7" s="18"/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</row>
    <row r="8" spans="1:14">
      <c r="A8" s="12"/>
      <c r="B8" s="25" t="s">
        <v>17</v>
      </c>
      <c r="C8" s="30" t="s">
        <v>11</v>
      </c>
      <c r="D8" s="31">
        <f>ROUND(SUM(D19:D26)/1000,2)</f>
        <v>0.24</v>
      </c>
      <c r="E8" s="31">
        <v>2710.3</v>
      </c>
      <c r="F8" s="31">
        <f>ROUND(D8*E8,2)</f>
        <v>650.47</v>
      </c>
      <c r="J8" s="1">
        <v>650</v>
      </c>
      <c r="K8" s="1">
        <v>272</v>
      </c>
      <c r="L8" s="1">
        <v>260</v>
      </c>
      <c r="M8" s="1">
        <v>65</v>
      </c>
      <c r="N8" s="1">
        <v>1050</v>
      </c>
    </row>
    <row r="9" spans="1:14" ht="15">
      <c r="A9" s="11" t="s">
        <v>2</v>
      </c>
      <c r="B9" s="23" t="s">
        <v>16</v>
      </c>
      <c r="C9" s="32" t="s">
        <v>1</v>
      </c>
      <c r="D9" s="43"/>
      <c r="E9" s="33"/>
      <c r="F9" s="33"/>
      <c r="H9" s="1" t="s">
        <v>60</v>
      </c>
      <c r="J9" s="1">
        <f>J8*$H$10</f>
        <v>682.5</v>
      </c>
      <c r="K9" s="49">
        <v>272</v>
      </c>
      <c r="L9" s="49">
        <v>260</v>
      </c>
      <c r="M9" s="1">
        <f t="shared" ref="M9:N9" si="0">M8*$H$10</f>
        <v>68.25</v>
      </c>
      <c r="N9" s="1">
        <f t="shared" si="0"/>
        <v>1102.5</v>
      </c>
    </row>
    <row r="10" spans="1:14" ht="38.25">
      <c r="A10" s="12"/>
      <c r="B10" s="20" t="s">
        <v>31</v>
      </c>
      <c r="C10" s="30" t="s">
        <v>10</v>
      </c>
      <c r="D10" s="31">
        <f>J9*0.7</f>
        <v>477.74999999999994</v>
      </c>
      <c r="E10" s="34">
        <v>25.78</v>
      </c>
      <c r="F10" s="34">
        <f t="shared" ref="F10:F16" si="1">ROUND(D10*E10,2)</f>
        <v>12316.4</v>
      </c>
      <c r="H10" s="1">
        <v>1.05</v>
      </c>
    </row>
    <row r="11" spans="1:14" ht="25.5">
      <c r="A11" s="12"/>
      <c r="B11" s="20" t="s">
        <v>39</v>
      </c>
      <c r="C11" s="30" t="s">
        <v>10</v>
      </c>
      <c r="D11" s="31">
        <f>J9*0.3</f>
        <v>204.75</v>
      </c>
      <c r="E11" s="34">
        <v>66.56</v>
      </c>
      <c r="F11" s="34">
        <f t="shared" si="1"/>
        <v>13628.16</v>
      </c>
    </row>
    <row r="12" spans="1:14" ht="25.5">
      <c r="A12" s="12"/>
      <c r="B12" s="20" t="s">
        <v>50</v>
      </c>
      <c r="C12" s="30" t="s">
        <v>5</v>
      </c>
      <c r="D12" s="31">
        <f>N9</f>
        <v>1102.5</v>
      </c>
      <c r="E12" s="34">
        <v>43.92</v>
      </c>
      <c r="F12" s="34">
        <f t="shared" si="1"/>
        <v>48421.8</v>
      </c>
    </row>
    <row r="13" spans="1:14" ht="18.75" customHeight="1">
      <c r="A13" s="12"/>
      <c r="B13" s="20" t="s">
        <v>32</v>
      </c>
      <c r="C13" s="30" t="s">
        <v>10</v>
      </c>
      <c r="D13" s="31">
        <f>M9</f>
        <v>68.25</v>
      </c>
      <c r="E13" s="34">
        <v>184.62</v>
      </c>
      <c r="F13" s="34">
        <f t="shared" si="1"/>
        <v>12600.32</v>
      </c>
    </row>
    <row r="14" spans="1:14" ht="25.5">
      <c r="A14" s="12"/>
      <c r="B14" s="20" t="s">
        <v>61</v>
      </c>
      <c r="C14" s="30" t="s">
        <v>10</v>
      </c>
      <c r="D14" s="31">
        <f>L9</f>
        <v>260</v>
      </c>
      <c r="E14" s="34">
        <v>40.85</v>
      </c>
      <c r="F14" s="34">
        <f t="shared" si="1"/>
        <v>10621</v>
      </c>
    </row>
    <row r="15" spans="1:14" ht="25.5">
      <c r="A15" s="12"/>
      <c r="B15" s="20" t="s">
        <v>18</v>
      </c>
      <c r="C15" s="30" t="s">
        <v>10</v>
      </c>
      <c r="D15" s="31">
        <f>K9</f>
        <v>272</v>
      </c>
      <c r="E15" s="34">
        <v>7.74</v>
      </c>
      <c r="F15" s="34">
        <f t="shared" si="1"/>
        <v>2105.2800000000002</v>
      </c>
    </row>
    <row r="16" spans="1:14" hidden="1">
      <c r="A16" s="12"/>
      <c r="B16" s="20" t="s">
        <v>19</v>
      </c>
      <c r="C16" s="30" t="s">
        <v>13</v>
      </c>
      <c r="D16" s="31">
        <v>1</v>
      </c>
      <c r="E16" s="34">
        <v>40000</v>
      </c>
      <c r="F16" s="34">
        <f t="shared" si="1"/>
        <v>40000</v>
      </c>
      <c r="I16" s="1" t="s">
        <v>63</v>
      </c>
    </row>
    <row r="17" spans="1:7" s="2" customFormat="1" ht="15">
      <c r="A17" s="11" t="s">
        <v>2</v>
      </c>
      <c r="B17" s="23" t="s">
        <v>20</v>
      </c>
      <c r="C17" s="32" t="s">
        <v>1</v>
      </c>
      <c r="D17" s="43"/>
      <c r="E17" s="33"/>
      <c r="F17" s="33"/>
    </row>
    <row r="18" spans="1:7" s="2" customFormat="1" ht="25.5" hidden="1">
      <c r="A18" s="11"/>
      <c r="B18" s="25" t="s">
        <v>44</v>
      </c>
      <c r="C18" s="30" t="s">
        <v>6</v>
      </c>
      <c r="D18" s="42">
        <v>0</v>
      </c>
      <c r="E18" s="31"/>
      <c r="F18" s="31"/>
    </row>
    <row r="19" spans="1:7" ht="25.5">
      <c r="A19" s="12"/>
      <c r="B19" s="25" t="s">
        <v>21</v>
      </c>
      <c r="C19" s="30" t="s">
        <v>6</v>
      </c>
      <c r="D19" s="31">
        <v>52</v>
      </c>
      <c r="E19" s="31">
        <v>189.22</v>
      </c>
      <c r="F19" s="31">
        <f t="shared" ref="F19:F31" si="2">ROUND(D19*E19,2)</f>
        <v>9839.44</v>
      </c>
      <c r="G19" s="2"/>
    </row>
    <row r="20" spans="1:7" ht="25.5">
      <c r="A20" s="12"/>
      <c r="B20" s="25" t="s">
        <v>54</v>
      </c>
      <c r="C20" s="30" t="s">
        <v>6</v>
      </c>
      <c r="D20" s="31">
        <v>113</v>
      </c>
      <c r="E20" s="31"/>
      <c r="F20" s="31"/>
      <c r="G20" s="2"/>
    </row>
    <row r="21" spans="1:7" ht="25.5">
      <c r="A21" s="12"/>
      <c r="B21" s="25" t="s">
        <v>22</v>
      </c>
      <c r="C21" s="30" t="s">
        <v>6</v>
      </c>
      <c r="D21" s="31">
        <v>73</v>
      </c>
      <c r="E21" s="31">
        <v>243.72</v>
      </c>
      <c r="F21" s="31">
        <f t="shared" si="2"/>
        <v>17791.560000000001</v>
      </c>
      <c r="G21" s="2"/>
    </row>
    <row r="22" spans="1:7" ht="25.5" hidden="1">
      <c r="A22" s="12"/>
      <c r="B22" s="25" t="s">
        <v>23</v>
      </c>
      <c r="C22" s="30" t="s">
        <v>6</v>
      </c>
      <c r="D22" s="42">
        <v>0</v>
      </c>
      <c r="E22" s="31"/>
      <c r="F22" s="31">
        <f t="shared" si="2"/>
        <v>0</v>
      </c>
      <c r="G22" s="2"/>
    </row>
    <row r="23" spans="1:7" ht="25.5" hidden="1">
      <c r="A23" s="12"/>
      <c r="B23" s="25" t="s">
        <v>24</v>
      </c>
      <c r="C23" s="30" t="s">
        <v>6</v>
      </c>
      <c r="D23" s="42"/>
      <c r="E23" s="31">
        <v>501.68</v>
      </c>
      <c r="F23" s="31">
        <f t="shared" si="2"/>
        <v>0</v>
      </c>
      <c r="G23" s="2"/>
    </row>
    <row r="24" spans="1:7" ht="25.5" hidden="1">
      <c r="A24" s="12"/>
      <c r="B24" s="25" t="s">
        <v>25</v>
      </c>
      <c r="C24" s="30" t="s">
        <v>6</v>
      </c>
      <c r="D24" s="42">
        <v>0</v>
      </c>
      <c r="E24" s="31"/>
      <c r="F24" s="31">
        <f t="shared" si="2"/>
        <v>0</v>
      </c>
      <c r="G24" s="2"/>
    </row>
    <row r="25" spans="1:7" ht="25.5" hidden="1">
      <c r="A25" s="12"/>
      <c r="B25" s="25" t="s">
        <v>26</v>
      </c>
      <c r="C25" s="30" t="s">
        <v>6</v>
      </c>
      <c r="D25" s="42">
        <v>0</v>
      </c>
      <c r="E25" s="31"/>
      <c r="F25" s="31">
        <f t="shared" si="2"/>
        <v>0</v>
      </c>
      <c r="G25" s="2"/>
    </row>
    <row r="26" spans="1:7" ht="25.5" hidden="1">
      <c r="A26" s="12"/>
      <c r="B26" s="25" t="s">
        <v>27</v>
      </c>
      <c r="C26" s="30" t="s">
        <v>6</v>
      </c>
      <c r="D26" s="42">
        <v>0</v>
      </c>
      <c r="E26" s="31"/>
      <c r="F26" s="31">
        <f t="shared" si="2"/>
        <v>0</v>
      </c>
      <c r="G26" s="2"/>
    </row>
    <row r="27" spans="1:7" ht="25.5" hidden="1">
      <c r="A27" s="12"/>
      <c r="B27" s="20" t="s">
        <v>28</v>
      </c>
      <c r="C27" s="30" t="s">
        <v>4</v>
      </c>
      <c r="D27" s="42">
        <v>0</v>
      </c>
      <c r="E27" s="34"/>
      <c r="F27" s="34">
        <f t="shared" si="2"/>
        <v>0</v>
      </c>
    </row>
    <row r="28" spans="1:7" ht="25.5">
      <c r="A28" s="12"/>
      <c r="B28" s="20" t="s">
        <v>69</v>
      </c>
      <c r="C28" s="30" t="s">
        <v>4</v>
      </c>
      <c r="D28" s="31">
        <v>8</v>
      </c>
      <c r="E28" s="34">
        <v>4095.97</v>
      </c>
      <c r="F28" s="34">
        <f t="shared" si="2"/>
        <v>32767.759999999998</v>
      </c>
    </row>
    <row r="29" spans="1:7" ht="25.5" hidden="1">
      <c r="A29" s="12"/>
      <c r="B29" s="20" t="s">
        <v>34</v>
      </c>
      <c r="C29" s="30" t="s">
        <v>4</v>
      </c>
      <c r="D29" s="31">
        <v>0</v>
      </c>
      <c r="E29" s="31">
        <v>5299.67</v>
      </c>
      <c r="F29" s="31">
        <f t="shared" si="2"/>
        <v>0</v>
      </c>
    </row>
    <row r="30" spans="1:7" ht="26.25" thickBot="1">
      <c r="A30" s="14"/>
      <c r="B30" s="15" t="s">
        <v>46</v>
      </c>
      <c r="C30" s="40" t="s">
        <v>4</v>
      </c>
      <c r="D30" s="41">
        <v>14</v>
      </c>
      <c r="E30" s="41">
        <v>2043.23</v>
      </c>
      <c r="F30" s="41">
        <f t="shared" si="2"/>
        <v>28605.22</v>
      </c>
    </row>
    <row r="31" spans="1:7" ht="25.5" hidden="1">
      <c r="A31" s="44"/>
      <c r="B31" s="45" t="s">
        <v>29</v>
      </c>
      <c r="C31" s="46" t="s">
        <v>4</v>
      </c>
      <c r="D31" s="47">
        <v>0</v>
      </c>
      <c r="E31" s="48">
        <v>15550</v>
      </c>
      <c r="F31" s="48">
        <f t="shared" si="2"/>
        <v>0</v>
      </c>
    </row>
    <row r="32" spans="1:7" ht="15" hidden="1">
      <c r="A32" s="13" t="s">
        <v>2</v>
      </c>
      <c r="B32" s="21" t="s">
        <v>37</v>
      </c>
      <c r="C32" s="35" t="s">
        <v>1</v>
      </c>
      <c r="D32" s="36"/>
      <c r="E32" s="36"/>
      <c r="F32" s="36"/>
    </row>
    <row r="33" spans="1:6" ht="15" hidden="1">
      <c r="A33" s="11" t="s">
        <v>2</v>
      </c>
      <c r="B33" s="23" t="s">
        <v>35</v>
      </c>
      <c r="C33" s="32" t="s">
        <v>1</v>
      </c>
      <c r="D33" s="33"/>
      <c r="E33" s="33"/>
      <c r="F33" s="33"/>
    </row>
    <row r="34" spans="1:6" ht="25.5" hidden="1">
      <c r="A34" s="12"/>
      <c r="B34" s="26" t="s">
        <v>36</v>
      </c>
      <c r="C34" s="30" t="s">
        <v>4</v>
      </c>
      <c r="D34" s="31">
        <v>1</v>
      </c>
      <c r="E34" s="31">
        <v>48000</v>
      </c>
      <c r="F34" s="31">
        <f>ROUND(D34*E34,2)</f>
        <v>48000</v>
      </c>
    </row>
    <row r="35" spans="1:6" ht="15" hidden="1">
      <c r="A35" s="11" t="s">
        <v>2</v>
      </c>
      <c r="B35" s="23" t="s">
        <v>12</v>
      </c>
      <c r="C35" s="32" t="s">
        <v>1</v>
      </c>
      <c r="D35" s="33"/>
      <c r="E35" s="33"/>
      <c r="F35" s="33"/>
    </row>
    <row r="36" spans="1:6" hidden="1">
      <c r="A36" s="12"/>
      <c r="B36" s="25" t="s">
        <v>17</v>
      </c>
      <c r="C36" s="30" t="s">
        <v>11</v>
      </c>
      <c r="D36" s="31">
        <v>0.04</v>
      </c>
      <c r="E36" s="31">
        <v>2710.3</v>
      </c>
      <c r="F36" s="31">
        <f>ROUND(D36*E36,2)</f>
        <v>108.41</v>
      </c>
    </row>
    <row r="37" spans="1:6" ht="15" hidden="1">
      <c r="A37" s="11" t="s">
        <v>2</v>
      </c>
      <c r="B37" s="23" t="s">
        <v>16</v>
      </c>
      <c r="C37" s="32" t="s">
        <v>1</v>
      </c>
      <c r="D37" s="33"/>
      <c r="E37" s="33"/>
      <c r="F37" s="33"/>
    </row>
    <row r="38" spans="1:6" ht="38.25" hidden="1">
      <c r="A38" s="12"/>
      <c r="B38" s="20" t="s">
        <v>38</v>
      </c>
      <c r="C38" s="30" t="s">
        <v>10</v>
      </c>
      <c r="D38" s="31">
        <v>4.55</v>
      </c>
      <c r="E38" s="31">
        <v>48.11</v>
      </c>
      <c r="F38" s="31">
        <f t="shared" ref="F38:F43" si="3">ROUND(D38*E38,2)</f>
        <v>218.9</v>
      </c>
    </row>
    <row r="39" spans="1:6" ht="25.5" hidden="1">
      <c r="A39" s="12"/>
      <c r="B39" s="20" t="s">
        <v>39</v>
      </c>
      <c r="C39" s="30" t="s">
        <v>10</v>
      </c>
      <c r="D39" s="31">
        <v>1.95</v>
      </c>
      <c r="E39" s="31">
        <v>66.56</v>
      </c>
      <c r="F39" s="31">
        <f t="shared" si="3"/>
        <v>129.79</v>
      </c>
    </row>
    <row r="40" spans="1:6" ht="25.5" hidden="1">
      <c r="A40" s="12"/>
      <c r="B40" s="20" t="s">
        <v>47</v>
      </c>
      <c r="C40" s="30" t="s">
        <v>5</v>
      </c>
      <c r="D40" s="31">
        <v>13.7</v>
      </c>
      <c r="E40" s="34">
        <v>43.92</v>
      </c>
      <c r="F40" s="34">
        <f t="shared" si="3"/>
        <v>601.70000000000005</v>
      </c>
    </row>
    <row r="41" spans="1:6" hidden="1">
      <c r="A41" s="27"/>
      <c r="B41" s="20" t="s">
        <v>32</v>
      </c>
      <c r="C41" s="30" t="s">
        <v>10</v>
      </c>
      <c r="D41" s="31">
        <v>0.6</v>
      </c>
      <c r="E41" s="34">
        <v>184.62</v>
      </c>
      <c r="F41" s="34">
        <f t="shared" si="3"/>
        <v>110.77</v>
      </c>
    </row>
    <row r="42" spans="1:6" ht="25.5" hidden="1">
      <c r="A42" s="27"/>
      <c r="B42" s="20" t="s">
        <v>33</v>
      </c>
      <c r="C42" s="30" t="s">
        <v>10</v>
      </c>
      <c r="D42" s="31">
        <v>1.5</v>
      </c>
      <c r="E42" s="34">
        <v>33.28</v>
      </c>
      <c r="F42" s="34">
        <f t="shared" si="3"/>
        <v>49.92</v>
      </c>
    </row>
    <row r="43" spans="1:6" ht="25.5" hidden="1">
      <c r="A43" s="27"/>
      <c r="B43" s="20" t="s">
        <v>18</v>
      </c>
      <c r="C43" s="30" t="s">
        <v>10</v>
      </c>
      <c r="D43" s="34">
        <v>185</v>
      </c>
      <c r="E43" s="34">
        <v>7.74</v>
      </c>
      <c r="F43" s="34">
        <f t="shared" si="3"/>
        <v>1431.9</v>
      </c>
    </row>
    <row r="44" spans="1:6" ht="15" hidden="1">
      <c r="A44" s="11" t="s">
        <v>2</v>
      </c>
      <c r="B44" s="23" t="s">
        <v>40</v>
      </c>
      <c r="C44" s="32" t="s">
        <v>1</v>
      </c>
      <c r="D44" s="33"/>
      <c r="E44" s="33"/>
      <c r="F44" s="33"/>
    </row>
    <row r="45" spans="1:6" hidden="1">
      <c r="A45" s="27"/>
      <c r="B45" s="28" t="s">
        <v>48</v>
      </c>
      <c r="C45" s="37" t="s">
        <v>6</v>
      </c>
      <c r="D45" s="31">
        <v>4.5</v>
      </c>
      <c r="E45" s="38">
        <v>69.7</v>
      </c>
      <c r="F45" s="38">
        <f t="shared" ref="F45:F47" si="4">ROUND(D45*E45,2)</f>
        <v>313.64999999999998</v>
      </c>
    </row>
    <row r="46" spans="1:6" hidden="1">
      <c r="A46" s="27"/>
      <c r="B46" s="28" t="s">
        <v>41</v>
      </c>
      <c r="C46" s="37" t="s">
        <v>4</v>
      </c>
      <c r="D46" s="31">
        <v>2</v>
      </c>
      <c r="E46" s="38">
        <v>112.56</v>
      </c>
      <c r="F46" s="38">
        <f t="shared" si="4"/>
        <v>225.12</v>
      </c>
    </row>
    <row r="47" spans="1:6" hidden="1">
      <c r="A47" s="27"/>
      <c r="B47" s="28" t="s">
        <v>49</v>
      </c>
      <c r="C47" s="37" t="s">
        <v>4</v>
      </c>
      <c r="D47" s="31">
        <v>1</v>
      </c>
      <c r="E47" s="38">
        <v>4100</v>
      </c>
      <c r="F47" s="38">
        <f t="shared" si="4"/>
        <v>4100</v>
      </c>
    </row>
    <row r="48" spans="1:6" ht="15" hidden="1">
      <c r="A48" s="13" t="s">
        <v>2</v>
      </c>
      <c r="B48" s="21" t="s">
        <v>43</v>
      </c>
      <c r="C48" s="35" t="s">
        <v>1</v>
      </c>
      <c r="D48" s="36"/>
      <c r="E48" s="36"/>
      <c r="F48" s="36"/>
    </row>
    <row r="49" spans="1:6" hidden="1">
      <c r="A49" s="12"/>
      <c r="B49" s="20" t="s">
        <v>30</v>
      </c>
      <c r="C49" s="30" t="s">
        <v>4</v>
      </c>
      <c r="D49" s="31">
        <v>1</v>
      </c>
      <c r="E49" s="31">
        <v>5340</v>
      </c>
      <c r="F49" s="31">
        <f t="shared" ref="F49:F51" si="5">ROUND(D49*E49,2)</f>
        <v>5340</v>
      </c>
    </row>
    <row r="50" spans="1:6" hidden="1">
      <c r="A50" s="27"/>
      <c r="B50" s="28" t="s">
        <v>45</v>
      </c>
      <c r="C50" s="37" t="s">
        <v>10</v>
      </c>
      <c r="D50" s="31">
        <v>3</v>
      </c>
      <c r="E50" s="39">
        <v>45.92</v>
      </c>
      <c r="F50" s="39">
        <f t="shared" si="5"/>
        <v>137.76</v>
      </c>
    </row>
    <row r="51" spans="1:6" ht="13.5" hidden="1" thickBot="1">
      <c r="A51" s="14"/>
      <c r="B51" s="28" t="s">
        <v>42</v>
      </c>
      <c r="C51" s="37" t="s">
        <v>5</v>
      </c>
      <c r="D51" s="39">
        <v>20</v>
      </c>
      <c r="E51" s="39">
        <v>93.73</v>
      </c>
      <c r="F51" s="41">
        <f t="shared" si="5"/>
        <v>1874.6</v>
      </c>
    </row>
    <row r="67" ht="26.25" customHeight="1"/>
    <row r="72" ht="26.25" customHeight="1"/>
    <row r="73" ht="26.25" customHeight="1"/>
    <row r="74" ht="26.25" customHeight="1"/>
    <row r="78" ht="26.25" customHeight="1"/>
    <row r="84" ht="26.25" customHeight="1"/>
    <row r="85" ht="24.75" customHeight="1"/>
    <row r="95" ht="24.75" customHeight="1"/>
    <row r="100" ht="27" customHeight="1"/>
    <row r="102" ht="18" customHeight="1"/>
    <row r="103" ht="25.5" customHeight="1"/>
    <row r="105" ht="24.75" customHeight="1"/>
    <row r="106" ht="24.75" customHeight="1"/>
    <row r="107" ht="26.25" customHeight="1"/>
  </sheetData>
  <mergeCells count="7">
    <mergeCell ref="A1:F1"/>
    <mergeCell ref="A2:F2"/>
    <mergeCell ref="A3:A4"/>
    <mergeCell ref="B3:B4"/>
    <mergeCell ref="C3:D3"/>
    <mergeCell ref="E3:E4"/>
    <mergeCell ref="F3:F4"/>
  </mergeCells>
  <pageMargins left="0.7" right="0.7" top="0.75" bottom="0.75" header="0.3" footer="0.3"/>
  <pageSetup paperSize="9" firstPageNumber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m72e</cp:lastModifiedBy>
  <cp:lastPrinted>2019-04-05T08:04:43Z</cp:lastPrinted>
  <dcterms:created xsi:type="dcterms:W3CDTF">2000-03-06T17:21:26Z</dcterms:created>
  <dcterms:modified xsi:type="dcterms:W3CDTF">2019-04-05T08:04:46Z</dcterms:modified>
</cp:coreProperties>
</file>